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D27" i="1"/>
  <c r="E27" i="1"/>
  <c r="B27" i="1"/>
  <c r="D19" i="1"/>
  <c r="E19" i="1"/>
  <c r="C19" i="1"/>
  <c r="E16" i="1"/>
  <c r="D16" i="1"/>
  <c r="E15" i="1"/>
  <c r="D15" i="1"/>
  <c r="C16" i="1"/>
  <c r="C15" i="1"/>
  <c r="E24" i="1"/>
  <c r="E25" i="1" s="1"/>
  <c r="D24" i="1"/>
  <c r="D25" i="1" s="1"/>
  <c r="C24" i="1"/>
  <c r="B24" i="1"/>
  <c r="B25" i="1" s="1"/>
  <c r="C25" i="1" l="1"/>
  <c r="B10" i="1" l="1"/>
</calcChain>
</file>

<file path=xl/sharedStrings.xml><?xml version="1.0" encoding="utf-8"?>
<sst xmlns="http://schemas.openxmlformats.org/spreadsheetml/2006/main" count="23" uniqueCount="22">
  <si>
    <t>FY22 Mill rate analysis</t>
  </si>
  <si>
    <t>Estimate of Fund Balance at July 1, 2021</t>
  </si>
  <si>
    <t>FY20 audited fund balance (unassigned)</t>
  </si>
  <si>
    <t>(assume we cover budgeted deficit via SES &amp; other savings)</t>
  </si>
  <si>
    <t>Add back "Assigned" to balance FY21 budget</t>
  </si>
  <si>
    <t>Unexpected income/savings:</t>
  </si>
  <si>
    <t xml:space="preserve">   Return of Tech Park funds</t>
  </si>
  <si>
    <t xml:space="preserve">   RD11 FY20 surplus</t>
  </si>
  <si>
    <t>Tax Revenues</t>
  </si>
  <si>
    <t>Total Revenues</t>
  </si>
  <si>
    <t xml:space="preserve">   Town Govt (inc. debt service)</t>
  </si>
  <si>
    <t xml:space="preserve">   SES</t>
  </si>
  <si>
    <t>Total Expenditures</t>
  </si>
  <si>
    <t>RE/PP</t>
  </si>
  <si>
    <t>MV</t>
  </si>
  <si>
    <t xml:space="preserve">   RD11 (inc. transportation)</t>
  </si>
  <si>
    <t>Expenditures (approved at 5/20 Town Mtg)</t>
  </si>
  <si>
    <t>DEFICIT</t>
  </si>
  <si>
    <t>MILL RATES</t>
  </si>
  <si>
    <t>Reduction vs current - RE/PP</t>
  </si>
  <si>
    <t>Estimated Fund Balance at June 30, 2021</t>
  </si>
  <si>
    <t>Resulting "Unassigned Fund Balance" at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</si>
</sst>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2" fillId="0" borderId="0" xfId="0" applyFont="1"/>
    <xf numFmtId="165" fontId="0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165" fontId="2" fillId="3" borderId="0" xfId="1" applyNumberFormat="1" applyFont="1" applyFill="1" applyAlignment="1">
      <alignment horizontal="center"/>
    </xf>
    <xf numFmtId="0" fontId="3" fillId="0" borderId="0" xfId="0" applyFont="1"/>
    <xf numFmtId="0" fontId="2" fillId="4" borderId="0" xfId="0" applyFont="1" applyFill="1"/>
    <xf numFmtId="164" fontId="2" fillId="4" borderId="0" xfId="1" applyNumberFormat="1" applyFont="1" applyFill="1"/>
    <xf numFmtId="165" fontId="2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workbookViewId="0">
      <selection activeCell="H22" sqref="H22"/>
    </sheetView>
  </sheetViews>
  <sheetFormatPr defaultRowHeight="14.5" x14ac:dyDescent="0.35"/>
  <cols>
    <col min="1" max="1" width="46.54296875" customWidth="1"/>
    <col min="2" max="5" width="13.6328125" customWidth="1"/>
  </cols>
  <sheetData>
    <row r="1" spans="1:5" ht="18.5" x14ac:dyDescent="0.45">
      <c r="A1" s="10" t="s">
        <v>0</v>
      </c>
    </row>
    <row r="4" spans="1:5" x14ac:dyDescent="0.35">
      <c r="A4" s="2" t="s">
        <v>1</v>
      </c>
    </row>
    <row r="5" spans="1:5" x14ac:dyDescent="0.35">
      <c r="A5" t="s">
        <v>2</v>
      </c>
      <c r="B5" s="1">
        <v>679744</v>
      </c>
    </row>
    <row r="6" spans="1:5" x14ac:dyDescent="0.35">
      <c r="A6" t="s">
        <v>4</v>
      </c>
      <c r="B6" s="1">
        <v>106770</v>
      </c>
      <c r="C6" t="s">
        <v>3</v>
      </c>
    </row>
    <row r="7" spans="1:5" x14ac:dyDescent="0.35">
      <c r="A7" t="s">
        <v>5</v>
      </c>
      <c r="B7" s="1"/>
    </row>
    <row r="8" spans="1:5" x14ac:dyDescent="0.35">
      <c r="A8" t="s">
        <v>6</v>
      </c>
      <c r="B8" s="1">
        <v>80000</v>
      </c>
    </row>
    <row r="9" spans="1:5" x14ac:dyDescent="0.35">
      <c r="A9" t="s">
        <v>7</v>
      </c>
      <c r="B9" s="1">
        <v>160000</v>
      </c>
    </row>
    <row r="10" spans="1:5" x14ac:dyDescent="0.35">
      <c r="A10" s="11" t="s">
        <v>20</v>
      </c>
      <c r="B10" s="12">
        <f>SUM(B5:B9)</f>
        <v>1026514</v>
      </c>
    </row>
    <row r="11" spans="1:5" ht="15" thickBot="1" x14ac:dyDescent="0.4"/>
    <row r="12" spans="1:5" s="2" customFormat="1" ht="15" thickBot="1" x14ac:dyDescent="0.4">
      <c r="B12" s="14" t="s">
        <v>18</v>
      </c>
      <c r="C12" s="15"/>
      <c r="D12" s="15"/>
      <c r="E12" s="16"/>
    </row>
    <row r="13" spans="1:5" s="2" customFormat="1" x14ac:dyDescent="0.35">
      <c r="A13" s="5" t="s">
        <v>13</v>
      </c>
      <c r="B13" s="6">
        <v>42.65</v>
      </c>
      <c r="C13" s="6">
        <v>40</v>
      </c>
      <c r="D13" s="6">
        <v>39</v>
      </c>
      <c r="E13" s="17">
        <v>39</v>
      </c>
    </row>
    <row r="14" spans="1:5" s="2" customFormat="1" x14ac:dyDescent="0.35">
      <c r="A14" s="5" t="s">
        <v>14</v>
      </c>
      <c r="B14" s="6">
        <v>38</v>
      </c>
      <c r="C14" s="6">
        <v>38</v>
      </c>
      <c r="D14" s="6">
        <v>38</v>
      </c>
      <c r="E14" s="17">
        <v>39</v>
      </c>
    </row>
    <row r="15" spans="1:5" s="2" customFormat="1" x14ac:dyDescent="0.35">
      <c r="A15" s="5" t="s">
        <v>19</v>
      </c>
      <c r="B15" s="6"/>
      <c r="C15" s="6">
        <f>+C13-$B$13</f>
        <v>-2.6499999999999986</v>
      </c>
      <c r="D15" s="6">
        <f t="shared" ref="D15:E15" si="0">+D13-$B$13</f>
        <v>-3.6499999999999986</v>
      </c>
      <c r="E15" s="17">
        <f t="shared" si="0"/>
        <v>-3.6499999999999986</v>
      </c>
    </row>
    <row r="16" spans="1:5" s="2" customFormat="1" x14ac:dyDescent="0.35">
      <c r="A16" s="5" t="s">
        <v>14</v>
      </c>
      <c r="B16" s="6"/>
      <c r="C16" s="6">
        <f>+C14-$B$14</f>
        <v>0</v>
      </c>
      <c r="D16" s="6">
        <f t="shared" ref="D16:E16" si="1">+D14-$B$14</f>
        <v>0</v>
      </c>
      <c r="E16" s="17">
        <f t="shared" si="1"/>
        <v>1</v>
      </c>
    </row>
    <row r="17" spans="1:5" s="2" customFormat="1" x14ac:dyDescent="0.35"/>
    <row r="18" spans="1:5" s="2" customFormat="1" x14ac:dyDescent="0.35">
      <c r="A18" s="2" t="s">
        <v>8</v>
      </c>
      <c r="B18" s="4">
        <v>4778052</v>
      </c>
      <c r="C18" s="4">
        <v>4515147</v>
      </c>
      <c r="D18" s="4">
        <v>4415938</v>
      </c>
      <c r="E18" s="4">
        <v>4428997</v>
      </c>
    </row>
    <row r="19" spans="1:5" x14ac:dyDescent="0.35">
      <c r="A19" s="2" t="s">
        <v>9</v>
      </c>
      <c r="B19" s="4">
        <v>6181025</v>
      </c>
      <c r="C19" s="4">
        <f>+$B$19-$B$18+C18</f>
        <v>5918120</v>
      </c>
      <c r="D19" s="4">
        <f t="shared" ref="D19:E19" si="2">+$B$19-$B$18+D18</f>
        <v>5818911</v>
      </c>
      <c r="E19" s="4">
        <f t="shared" si="2"/>
        <v>5831970</v>
      </c>
    </row>
    <row r="20" spans="1:5" x14ac:dyDescent="0.35">
      <c r="A20" t="s">
        <v>16</v>
      </c>
      <c r="B20" s="3"/>
      <c r="C20" s="3"/>
      <c r="D20" s="3"/>
      <c r="E20" s="3"/>
    </row>
    <row r="21" spans="1:5" x14ac:dyDescent="0.35">
      <c r="A21" t="s">
        <v>10</v>
      </c>
      <c r="B21" s="3">
        <v>1696039</v>
      </c>
      <c r="C21" s="3">
        <v>1696039</v>
      </c>
      <c r="D21" s="3">
        <v>1696039</v>
      </c>
      <c r="E21" s="3">
        <v>1696039</v>
      </c>
    </row>
    <row r="22" spans="1:5" x14ac:dyDescent="0.35">
      <c r="A22" t="s">
        <v>11</v>
      </c>
      <c r="B22" s="3">
        <v>2364997</v>
      </c>
      <c r="C22" s="3">
        <v>2364997</v>
      </c>
      <c r="D22" s="3">
        <v>2364997</v>
      </c>
      <c r="E22" s="3">
        <v>2364997</v>
      </c>
    </row>
    <row r="23" spans="1:5" x14ac:dyDescent="0.35">
      <c r="A23" t="s">
        <v>15</v>
      </c>
      <c r="B23" s="3">
        <v>2190165</v>
      </c>
      <c r="C23" s="3">
        <v>2190165</v>
      </c>
      <c r="D23" s="3">
        <v>2190165</v>
      </c>
      <c r="E23" s="3">
        <v>2190165</v>
      </c>
    </row>
    <row r="24" spans="1:5" x14ac:dyDescent="0.35">
      <c r="A24" s="2" t="s">
        <v>12</v>
      </c>
      <c r="B24" s="4">
        <f>SUM(B21:B23)</f>
        <v>6251201</v>
      </c>
      <c r="C24" s="4">
        <f t="shared" ref="C24:E24" si="3">SUM(C21:C23)</f>
        <v>6251201</v>
      </c>
      <c r="D24" s="4">
        <f t="shared" si="3"/>
        <v>6251201</v>
      </c>
      <c r="E24" s="4">
        <f t="shared" si="3"/>
        <v>6251201</v>
      </c>
    </row>
    <row r="25" spans="1:5" x14ac:dyDescent="0.35">
      <c r="A25" s="8" t="s">
        <v>17</v>
      </c>
      <c r="B25" s="9">
        <f>+B19-B24</f>
        <v>-70176</v>
      </c>
      <c r="C25" s="9">
        <f t="shared" ref="C25:E25" si="4">+C19-C24</f>
        <v>-333081</v>
      </c>
      <c r="D25" s="9">
        <f t="shared" si="4"/>
        <v>-432290</v>
      </c>
      <c r="E25" s="9">
        <f t="shared" si="4"/>
        <v>-419231</v>
      </c>
    </row>
    <row r="27" spans="1:5" x14ac:dyDescent="0.35">
      <c r="A27" s="7" t="s">
        <v>21</v>
      </c>
      <c r="B27" s="13">
        <f>+$B$10+B25</f>
        <v>956338</v>
      </c>
      <c r="C27" s="13">
        <f t="shared" ref="C27:E27" si="5">+$B$10+C25</f>
        <v>693433</v>
      </c>
      <c r="D27" s="13">
        <f t="shared" si="5"/>
        <v>594224</v>
      </c>
      <c r="E27" s="13">
        <f t="shared" si="5"/>
        <v>607283</v>
      </c>
    </row>
  </sheetData>
  <mergeCells count="1">
    <mergeCell ref="B12:E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 Fitzsimmons</dc:creator>
  <cp:lastModifiedBy>MaryAnn Fitzsimmons</cp:lastModifiedBy>
  <cp:lastPrinted>2021-05-26T17:41:47Z</cp:lastPrinted>
  <dcterms:created xsi:type="dcterms:W3CDTF">2021-05-26T13:43:02Z</dcterms:created>
  <dcterms:modified xsi:type="dcterms:W3CDTF">2021-06-03T14:21:09Z</dcterms:modified>
</cp:coreProperties>
</file>